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3\"/>
    </mc:Choice>
  </mc:AlternateContent>
  <xr:revisionPtr revIDLastSave="0" documentId="13_ncr:1_{6985E9C9-B850-4CF3-AB9F-49FFAF2ABD80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1" i="1" s="1"/>
  <c r="C40" i="1" l="1"/>
  <c r="C39" i="1"/>
  <c r="C32" i="1"/>
  <c r="E32" i="1" s="1"/>
  <c r="C42" i="1" l="1"/>
  <c r="E42" i="1" s="1"/>
  <c r="E40" i="1"/>
</calcChain>
</file>

<file path=xl/sharedStrings.xml><?xml version="1.0" encoding="utf-8"?>
<sst xmlns="http://schemas.openxmlformats.org/spreadsheetml/2006/main" count="356" uniqueCount="175">
  <si>
    <t>СВОДКА ЗАТРАТ</t>
  </si>
  <si>
    <t>P_0333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</si>
  <si>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</si>
  <si>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</si>
  <si>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</si>
  <si>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</si>
  <si>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</si>
  <si>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</si>
  <si>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</si>
  <si>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</si>
  <si>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</si>
  <si>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</si>
  <si>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</si>
  <si>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</si>
  <si>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</si>
  <si>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</si>
  <si>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</si>
  <si>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</si>
  <si>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</si>
  <si>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</si>
  <si>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</si>
  <si>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</si>
  <si>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</si>
  <si>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</si>
  <si>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</si>
  <si>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</si>
  <si>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</si>
  <si>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</si>
  <si>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</si>
  <si>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</si>
  <si>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</si>
  <si>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</si>
  <si>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</si>
  <si>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</si>
  <si>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</si>
  <si>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</si>
  <si>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</si>
  <si>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</si>
  <si>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</si>
  <si>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</si>
  <si>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</si>
  <si>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</si>
  <si>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</si>
  <si>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</si>
  <si>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</si>
  <si>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</si>
  <si>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</si>
  <si>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</si>
  <si>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</si>
  <si>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</si>
  <si>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</si>
  <si>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</si>
  <si>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</si>
  <si>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</si>
  <si>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</si>
  <si>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</si>
  <si>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</si>
  <si>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</si>
  <si>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</si>
  <si>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</si>
  <si>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</si>
  <si>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</si>
  <si>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</si>
  <si>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</si>
  <si>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</si>
  <si>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</si>
  <si>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</si>
  <si>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</si>
  <si>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</si>
  <si>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</si>
  <si>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</si>
  <si>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</si>
  <si>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</si>
  <si>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</si>
  <si>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</si>
  <si>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</si>
  <si>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</si>
  <si>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</si>
  <si>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</si>
  <si>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</si>
  <si>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</si>
  <si>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</si>
  <si>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</si>
  <si>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</si>
  <si>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</si>
  <si>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</si>
  <si>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</si>
  <si>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</si>
  <si>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</si>
  <si>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</si>
  <si>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</si>
  <si>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</si>
  <si>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</si>
  <si>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</si>
  <si>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</si>
  <si>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</si>
  <si>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</si>
  <si>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</si>
  <si>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</si>
  <si>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</si>
  <si>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</si>
  <si>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</si>
  <si>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</si>
  <si>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</si>
  <si>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</si>
  <si>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</si>
  <si>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</si>
  <si>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</si>
  <si>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</si>
  <si>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</si>
  <si>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</si>
  <si>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</si>
  <si>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</si>
  <si>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</si>
  <si>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</si>
  <si>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</si>
  <si>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</si>
  <si>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</si>
  <si>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</si>
  <si>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</si>
  <si>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</si>
  <si>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</si>
  <si>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</si>
  <si>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</si>
  <si>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</si>
  <si>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</si>
  <si>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</si>
  <si>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</si>
  <si>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</si>
  <si>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</si>
  <si>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</si>
  <si>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</si>
  <si>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</si>
  <si>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</si>
  <si>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</si>
  <si>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</si>
  <si>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</si>
  <si>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</si>
  <si>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</si>
  <si>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</si>
  <si>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ОСР 518-02-01</t>
  </si>
  <si>
    <t>ОСР 518-09-01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</si>
  <si>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</si>
  <si>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</si>
  <si>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</si>
  <si>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</si>
  <si>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</si>
  <si>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</si>
  <si>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</si>
  <si>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</si>
  <si>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</si>
  <si>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</si>
  <si>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</si>
  <si>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</si>
  <si>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</si>
  <si>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</si>
  <si>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</si>
  <si>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</si>
  <si>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</si>
  <si>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</si>
  <si>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</si>
  <si>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</si>
  <si>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</si>
  <si>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</si>
  <si>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</si>
  <si>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ФСБЦ-05.1.02.07-0066</t>
  </si>
  <si>
    <t>ФСБЦ-21.2.01.01-0038</t>
  </si>
  <si>
    <t>Реконструкция ВЛ-0,4 кВ от КТП-143 / 180 кВА (1,3 км) и монтаж ПУ (83 шт.)</t>
  </si>
  <si>
    <t>Реконструкция ВЛ-0,4 кВ от КТП-143 / 180 кВА (1,3 км) и монтаж ПУ (83 шт.)</t>
  </si>
  <si>
    <t>Реконструкция ВЛ-0,4 кВ от КТП-143 / 180 кВА (1,3 км) и монтаж ПУ (83 шт.)</t>
  </si>
  <si>
    <t>Реконструкция ВЛ-0,4 кВ от КТП-143 / 180 кВА (1,3 км) и монтаж ПУ (83 шт.)</t>
  </si>
  <si>
    <t>Реконструкция ВЛ-0,4 кВ от КТП-143 / 180 кВА (1,3 км) и монтаж ПУ (83 шт.)</t>
  </si>
  <si>
    <t>Реконструкция ВЛ-0,4 кВ от КТП-143 / 180 кВА (1,3 км) и монтаж ПУ (83 шт.)</t>
  </si>
  <si>
    <t>Реконструкция ВЛ-0,4 кВ от КТП-143 / 180 кВА (1,3 км) и монтаж ПУ (83 шт.)</t>
  </si>
  <si>
    <t>Реконструкция ВЛ-0,4 кВ от КТП-143 / 180 кВА (1,3 км) и монтаж ПУ (83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</si>
</sst>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8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8" fontId="14" fillId="0" borderId="1" xfId="1" applyNumberFormat="1" applyFont="1" applyFill="1" applyBorder="1" applyAlignment="1">
      <alignment horizontal="left" vertical="center" wrapText="1" indent="17"/>
    </xf>
    <xf numFmtId="178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5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1" customWidth="1"/>
    <col min="9" max="9" width="25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167</v>
      </c>
      <c r="B19" s="87"/>
      <c r="C19" s="87"/>
    </row>
    <row r="20" spans="1:9" ht="15.75" customHeight="1">
      <c r="A20" s="86" t="s">
        <v>3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1" t="s">
        <v>7</v>
      </c>
      <c r="B25" s="82"/>
      <c r="C25" s="83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1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1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1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1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1" t="s">
        <v>23</v>
      </c>
      <c r="B33" s="82"/>
      <c r="C33" s="83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ССР!D75+ССР!E75</f>
        <v>13355.5801724989</v>
      </c>
      <c r="D35" s="51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ССР!F75</f>
        <v>0</v>
      </c>
      <c r="D36" s="51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(ССР!G71)*1.2-C29</f>
        <v>1297.1090959281478</v>
      </c>
      <c r="D37" s="51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14652.689268427048</v>
      </c>
      <c r="D38" s="57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2442.1148784270481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3">
        <f>C38*I35</f>
        <v>16213.705878475253</v>
      </c>
      <c r="D40" s="51"/>
      <c r="E40" s="66">
        <f>D40-C40</f>
        <v>-16213.705878475253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2">
        <f>C40+C32</f>
        <v>16213.705878475253</v>
      </c>
      <c r="D42" s="51"/>
      <c r="E42" s="66">
        <f>D42-C42</f>
        <v>-16213.705878475253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5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144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145</v>
      </c>
      <c r="B3" s="2" t="s">
        <v>146</v>
      </c>
      <c r="C3" s="2" t="s">
        <v>147</v>
      </c>
      <c r="D3" s="2" t="s">
        <v>148</v>
      </c>
      <c r="E3" s="2" t="s">
        <v>149</v>
      </c>
      <c r="F3" s="2" t="s">
        <v>150</v>
      </c>
      <c r="G3" s="2" t="s">
        <v>151</v>
      </c>
      <c r="H3" s="2" t="s">
        <v>152</v>
      </c>
    </row>
    <row r="4" spans="1:8" ht="39" hidden="1" customHeight="1">
      <c r="A4" s="3" t="s">
        <v>153</v>
      </c>
      <c r="B4" s="4" t="s">
        <v>138</v>
      </c>
      <c r="C4" s="5">
        <v>5.3053490744789</v>
      </c>
      <c r="D4" s="5">
        <v>25.632087662364999</v>
      </c>
      <c r="E4" s="4">
        <v>0.4</v>
      </c>
      <c r="F4" s="4"/>
      <c r="G4" s="5">
        <v>135.98717255649001</v>
      </c>
      <c r="H4" s="6"/>
    </row>
    <row r="5" spans="1:8" ht="39" customHeight="1">
      <c r="A5" s="3" t="s">
        <v>154</v>
      </c>
      <c r="B5" s="4" t="s">
        <v>138</v>
      </c>
      <c r="C5" s="5">
        <v>57</v>
      </c>
      <c r="D5" s="5">
        <v>19.447555803385999</v>
      </c>
      <c r="E5" s="4">
        <v>0.4</v>
      </c>
      <c r="F5" s="3" t="s">
        <v>154</v>
      </c>
      <c r="G5" s="5">
        <v>1420.95436908294</v>
      </c>
      <c r="H5" s="6" t="s">
        <v>165</v>
      </c>
    </row>
    <row r="6" spans="1:8" ht="39" hidden="1" customHeight="1">
      <c r="A6" s="3" t="s">
        <v>155</v>
      </c>
      <c r="B6" s="4" t="s">
        <v>138</v>
      </c>
      <c r="C6" s="5">
        <v>4.3579653111791004</v>
      </c>
      <c r="D6" s="5">
        <v>80.053876886355994</v>
      </c>
      <c r="E6" s="4">
        <v>0.4</v>
      </c>
      <c r="F6" s="3" t="s">
        <v>155</v>
      </c>
      <c r="G6" s="5">
        <v>348.87201849614002</v>
      </c>
      <c r="H6" s="6"/>
    </row>
    <row r="7" spans="1:8" ht="39" customHeight="1">
      <c r="A7" s="3" t="s">
        <v>156</v>
      </c>
      <c r="B7" s="4" t="s">
        <v>132</v>
      </c>
      <c r="C7" s="5">
        <v>1.4349074478938999</v>
      </c>
      <c r="D7" s="5">
        <v>881.09974599531995</v>
      </c>
      <c r="E7" s="4">
        <v>0.4</v>
      </c>
      <c r="F7" s="3" t="s">
        <v>156</v>
      </c>
      <c r="G7" s="5">
        <v>1264.2965878661</v>
      </c>
      <c r="H7" s="6" t="s">
        <v>166</v>
      </c>
    </row>
    <row r="8" spans="1:8" ht="39" hidden="1" customHeight="1">
      <c r="A8" s="3" t="s">
        <v>157</v>
      </c>
      <c r="B8" s="4" t="s">
        <v>138</v>
      </c>
      <c r="C8" s="5">
        <v>44.527036875091</v>
      </c>
      <c r="D8" s="5">
        <v>19.225895489928</v>
      </c>
      <c r="E8" s="4">
        <v>0.4</v>
      </c>
      <c r="F8" s="4"/>
      <c r="G8" s="5">
        <v>856.07215743666995</v>
      </c>
      <c r="H8" s="6"/>
    </row>
    <row r="9" spans="1:8" ht="39" hidden="1" customHeight="1">
      <c r="A9" s="3" t="s">
        <v>158</v>
      </c>
      <c r="B9" s="4" t="s">
        <v>138</v>
      </c>
      <c r="C9" s="5">
        <v>72.625</v>
      </c>
      <c r="D9" s="5">
        <v>27.493329416979002</v>
      </c>
      <c r="E9" s="4"/>
      <c r="F9" s="4"/>
      <c r="G9" s="5">
        <v>1996.7030489081001</v>
      </c>
      <c r="H9" s="6"/>
    </row>
    <row r="10" spans="1:8" ht="39" hidden="1" customHeight="1">
      <c r="A10" s="3" t="s">
        <v>159</v>
      </c>
      <c r="B10" s="4" t="s">
        <v>138</v>
      </c>
      <c r="C10" s="5">
        <v>10.375</v>
      </c>
      <c r="D10" s="5">
        <v>129.51445496714999</v>
      </c>
      <c r="E10" s="4"/>
      <c r="F10" s="4"/>
      <c r="G10" s="5">
        <v>1343.7124702842</v>
      </c>
      <c r="H10" s="6"/>
    </row>
    <row r="11" spans="1:8" ht="39" hidden="1" customHeight="1">
      <c r="A11" s="3" t="s">
        <v>160</v>
      </c>
      <c r="B11" s="4" t="s">
        <v>138</v>
      </c>
      <c r="C11" s="5">
        <v>72.625</v>
      </c>
      <c r="D11" s="5">
        <v>6.3435473267983999</v>
      </c>
      <c r="E11" s="4"/>
      <c r="F11" s="4"/>
      <c r="G11" s="5">
        <v>460.70012460872999</v>
      </c>
      <c r="H11" s="6"/>
    </row>
    <row r="12" spans="1:8" ht="39" hidden="1" customHeight="1">
      <c r="A12" s="3" t="s">
        <v>161</v>
      </c>
      <c r="B12" s="4" t="s">
        <v>138</v>
      </c>
      <c r="C12" s="5">
        <v>31.125</v>
      </c>
      <c r="D12" s="5">
        <v>2.1146196932215999</v>
      </c>
      <c r="E12" s="4"/>
      <c r="F12" s="4"/>
      <c r="G12" s="5">
        <v>65.817537951521999</v>
      </c>
      <c r="H12" s="6"/>
    </row>
    <row r="13" spans="1:8" ht="39" hidden="1" customHeight="1">
      <c r="A13" s="3" t="s">
        <v>162</v>
      </c>
      <c r="B13" s="4" t="s">
        <v>138</v>
      </c>
      <c r="C13" s="5">
        <v>62.25</v>
      </c>
      <c r="D13" s="5">
        <v>2.7387489318815001</v>
      </c>
      <c r="E13" s="4"/>
      <c r="F13" s="4"/>
      <c r="G13" s="5">
        <v>170.48712100962001</v>
      </c>
      <c r="H13" s="6"/>
    </row>
    <row r="14" spans="1:8" ht="39" hidden="1" customHeight="1">
      <c r="A14" s="3" t="s">
        <v>163</v>
      </c>
      <c r="B14" s="4" t="s">
        <v>138</v>
      </c>
      <c r="C14" s="5">
        <v>31.125</v>
      </c>
      <c r="D14" s="5">
        <v>1.1958839957538001</v>
      </c>
      <c r="E14" s="4"/>
      <c r="F14" s="4"/>
      <c r="G14" s="5">
        <v>37.221889367837001</v>
      </c>
      <c r="H14" s="6"/>
    </row>
    <row r="15" spans="1:8" ht="39" hidden="1" customHeight="1">
      <c r="A15" s="3" t="s">
        <v>164</v>
      </c>
      <c r="B15" s="4" t="s">
        <v>138</v>
      </c>
      <c r="C15" s="5">
        <v>93.375</v>
      </c>
      <c r="D15" s="5">
        <v>1.0594921166761</v>
      </c>
      <c r="E15" s="4"/>
      <c r="F15" s="4"/>
      <c r="G15" s="5">
        <v>98.930076394631001</v>
      </c>
      <c r="H1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4" zoomScale="90" zoomScaleNormal="90" workbookViewId="0">
      <selection activeCell="H66" sqref="H6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168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4578.2321223600002</v>
      </c>
      <c r="E25" s="41">
        <v>69.654546702933999</v>
      </c>
      <c r="F25" s="41">
        <v>0</v>
      </c>
      <c r="G25" s="41">
        <v>0</v>
      </c>
      <c r="H25" s="41">
        <v>4647.8866690629002</v>
      </c>
    </row>
    <row r="26" spans="1:8">
      <c r="A26" s="2">
        <v>2</v>
      </c>
      <c r="B26" s="2" t="s">
        <v>41</v>
      </c>
      <c r="C26" s="42" t="s">
        <v>42</v>
      </c>
      <c r="D26" s="41">
        <v>0.72624999999999995</v>
      </c>
      <c r="E26" s="41">
        <v>5675.54</v>
      </c>
      <c r="F26" s="41">
        <v>0</v>
      </c>
      <c r="G26" s="41">
        <v>0</v>
      </c>
      <c r="H26" s="41">
        <v>5676.2662499999997</v>
      </c>
    </row>
    <row r="27" spans="1:8">
      <c r="A27" s="2"/>
      <c r="B27" s="33"/>
      <c r="C27" s="33" t="s">
        <v>43</v>
      </c>
      <c r="D27" s="41">
        <v>4578.9583723599999</v>
      </c>
      <c r="E27" s="41">
        <v>5745.1945467029</v>
      </c>
      <c r="F27" s="41">
        <v>0</v>
      </c>
      <c r="G27" s="41">
        <v>0</v>
      </c>
      <c r="H27" s="41">
        <v>10324.152919063001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4578.9583723599999</v>
      </c>
      <c r="E43" s="41">
        <v>5745.1945467029</v>
      </c>
      <c r="F43" s="41">
        <v>0</v>
      </c>
      <c r="G43" s="41">
        <v>0</v>
      </c>
      <c r="H43" s="41">
        <v>10324.152919063001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91.564642447199006</v>
      </c>
      <c r="E45" s="41">
        <v>1.3930909340587001</v>
      </c>
      <c r="F45" s="41">
        <v>0</v>
      </c>
      <c r="G45" s="41">
        <v>0</v>
      </c>
      <c r="H45" s="41">
        <v>92.957733381257995</v>
      </c>
    </row>
    <row r="46" spans="1:8" ht="31.2">
      <c r="A46" s="2">
        <v>4</v>
      </c>
      <c r="B46" s="2" t="s">
        <v>58</v>
      </c>
      <c r="C46" s="42" t="s">
        <v>59</v>
      </c>
      <c r="D46" s="41">
        <v>1.4525E-2</v>
      </c>
      <c r="E46" s="41">
        <v>113.5108</v>
      </c>
      <c r="F46" s="41">
        <v>0</v>
      </c>
      <c r="G46" s="41">
        <v>0</v>
      </c>
      <c r="H46" s="41">
        <v>113.525325</v>
      </c>
    </row>
    <row r="47" spans="1:8">
      <c r="A47" s="2"/>
      <c r="B47" s="33"/>
      <c r="C47" s="33" t="s">
        <v>60</v>
      </c>
      <c r="D47" s="41">
        <v>91.579167447198998</v>
      </c>
      <c r="E47" s="41">
        <v>114.90389093406</v>
      </c>
      <c r="F47" s="41">
        <v>0</v>
      </c>
      <c r="G47" s="41">
        <v>0</v>
      </c>
      <c r="H47" s="41">
        <v>206.48305838126001</v>
      </c>
    </row>
    <row r="48" spans="1:8">
      <c r="A48" s="2"/>
      <c r="B48" s="33"/>
      <c r="C48" s="33" t="s">
        <v>61</v>
      </c>
      <c r="D48" s="41">
        <v>4670.5375398072001</v>
      </c>
      <c r="E48" s="41">
        <v>5860.0984376369997</v>
      </c>
      <c r="F48" s="41">
        <v>0</v>
      </c>
      <c r="G48" s="41">
        <v>0</v>
      </c>
      <c r="H48" s="41">
        <v>10530.635977444001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40</v>
      </c>
      <c r="D50" s="41">
        <v>0</v>
      </c>
      <c r="E50" s="41">
        <v>0</v>
      </c>
      <c r="F50" s="41">
        <v>0</v>
      </c>
      <c r="G50" s="41">
        <v>52.013894932896001</v>
      </c>
      <c r="H50" s="41">
        <v>52.013894932896001</v>
      </c>
    </row>
    <row r="51" spans="1:8" ht="31.2">
      <c r="A51" s="2">
        <v>6</v>
      </c>
      <c r="B51" s="2" t="s">
        <v>64</v>
      </c>
      <c r="C51" s="48" t="s">
        <v>65</v>
      </c>
      <c r="D51" s="41">
        <v>121.88169556147</v>
      </c>
      <c r="E51" s="41">
        <v>1.8543433423255</v>
      </c>
      <c r="F51" s="41">
        <v>0</v>
      </c>
      <c r="G51" s="41">
        <v>0</v>
      </c>
      <c r="H51" s="41">
        <v>123.73603890379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102.87632353303999</v>
      </c>
      <c r="H52" s="41">
        <v>102.87632353303999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86.963006388032994</v>
      </c>
      <c r="H53" s="41">
        <v>86.963006388032994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37.967209677210001</v>
      </c>
      <c r="H54" s="41">
        <v>37.967209677210001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325.15249999999997</v>
      </c>
      <c r="H55" s="41">
        <v>325.15249999999997</v>
      </c>
    </row>
    <row r="56" spans="1:8" ht="31.2">
      <c r="A56" s="2">
        <v>11</v>
      </c>
      <c r="B56" s="2" t="s">
        <v>72</v>
      </c>
      <c r="C56" s="48" t="s">
        <v>73</v>
      </c>
      <c r="D56" s="41">
        <v>1.9334227499999999E-2</v>
      </c>
      <c r="E56" s="41">
        <v>151.09422588000001</v>
      </c>
      <c r="F56" s="41">
        <v>0</v>
      </c>
      <c r="G56" s="41">
        <v>0</v>
      </c>
      <c r="H56" s="41">
        <v>151.11356010750001</v>
      </c>
    </row>
    <row r="57" spans="1:8">
      <c r="A57" s="2"/>
      <c r="B57" s="33"/>
      <c r="C57" s="33" t="s">
        <v>74</v>
      </c>
      <c r="D57" s="41">
        <v>121.90102978897001</v>
      </c>
      <c r="E57" s="41">
        <v>152.94856922233001</v>
      </c>
      <c r="F57" s="41">
        <v>0</v>
      </c>
      <c r="G57" s="41">
        <v>604.97293453118004</v>
      </c>
      <c r="H57" s="41">
        <v>879.82253354246996</v>
      </c>
    </row>
    <row r="58" spans="1:8">
      <c r="A58" s="2"/>
      <c r="B58" s="33"/>
      <c r="C58" s="33" t="s">
        <v>75</v>
      </c>
      <c r="D58" s="41">
        <v>4792.4385695961</v>
      </c>
      <c r="E58" s="41">
        <v>6013.0470068593004</v>
      </c>
      <c r="F58" s="41">
        <v>0</v>
      </c>
      <c r="G58" s="41">
        <v>604.97293453118004</v>
      </c>
      <c r="H58" s="41">
        <v>11410.458510987</v>
      </c>
    </row>
    <row r="59" spans="1:8" ht="31.5" customHeight="1">
      <c r="A59" s="2"/>
      <c r="B59" s="33"/>
      <c r="C59" s="33" t="s">
        <v>76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77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78</v>
      </c>
      <c r="D62" s="41">
        <v>4792.4385695961</v>
      </c>
      <c r="E62" s="41">
        <v>6013.0470068593004</v>
      </c>
      <c r="F62" s="41">
        <v>0</v>
      </c>
      <c r="G62" s="41">
        <v>604.97293453118004</v>
      </c>
      <c r="H62" s="41">
        <v>11410.458510987</v>
      </c>
    </row>
    <row r="63" spans="1:8" ht="157.5" customHeight="1">
      <c r="A63" s="2"/>
      <c r="B63" s="33"/>
      <c r="C63" s="33" t="s">
        <v>79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327.54183159190001</v>
      </c>
      <c r="H64" s="41">
        <v>327.54183159190001</v>
      </c>
    </row>
    <row r="65" spans="1:8">
      <c r="A65" s="2">
        <v>13</v>
      </c>
      <c r="B65" s="2" t="s">
        <v>82</v>
      </c>
      <c r="C65" s="48" t="s">
        <v>83</v>
      </c>
      <c r="D65" s="41">
        <v>0</v>
      </c>
      <c r="E65" s="41">
        <v>0</v>
      </c>
      <c r="F65" s="41">
        <v>0</v>
      </c>
      <c r="G65" s="41">
        <v>116.92625</v>
      </c>
      <c r="H65" s="41">
        <v>116.92625</v>
      </c>
    </row>
    <row r="66" spans="1:8">
      <c r="A66" s="2"/>
      <c r="B66" s="33"/>
      <c r="C66" s="33" t="s">
        <v>84</v>
      </c>
      <c r="D66" s="41">
        <v>0</v>
      </c>
      <c r="E66" s="41">
        <v>0</v>
      </c>
      <c r="F66" s="41">
        <v>0</v>
      </c>
      <c r="G66" s="41">
        <v>444.46808159189999</v>
      </c>
      <c r="H66" s="41">
        <v>444.46808159189999</v>
      </c>
    </row>
    <row r="67" spans="1:8">
      <c r="A67" s="2"/>
      <c r="B67" s="33"/>
      <c r="C67" s="33" t="s">
        <v>85</v>
      </c>
      <c r="D67" s="41">
        <v>4792.4385695961</v>
      </c>
      <c r="E67" s="41">
        <v>6013.0470068593004</v>
      </c>
      <c r="F67" s="41">
        <v>0</v>
      </c>
      <c r="G67" s="41">
        <v>1049.4410161231001</v>
      </c>
      <c r="H67" s="41">
        <v>11854.926592579</v>
      </c>
    </row>
    <row r="68" spans="1:8">
      <c r="A68" s="2"/>
      <c r="B68" s="33"/>
      <c r="C68" s="33" t="s">
        <v>86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87</v>
      </c>
      <c r="C69" s="48" t="s">
        <v>88</v>
      </c>
      <c r="D69" s="41">
        <f>D67*3%</f>
        <v>143.77315708788299</v>
      </c>
      <c r="E69" s="41">
        <f>E67*3%</f>
        <v>180.39141020577901</v>
      </c>
      <c r="F69" s="41">
        <f>F67*3%</f>
        <v>0</v>
      </c>
      <c r="G69" s="41">
        <f>G67*3%</f>
        <v>31.483230483692999</v>
      </c>
      <c r="H69" s="41">
        <f>SUM(D69:G69)</f>
        <v>355.64779777735498</v>
      </c>
    </row>
    <row r="70" spans="1:8">
      <c r="A70" s="2"/>
      <c r="B70" s="33"/>
      <c r="C70" s="33" t="s">
        <v>89</v>
      </c>
      <c r="D70" s="41">
        <f>D69</f>
        <v>143.77315708788299</v>
      </c>
      <c r="E70" s="41">
        <f>E69</f>
        <v>180.39141020577901</v>
      </c>
      <c r="F70" s="41">
        <f>F69</f>
        <v>0</v>
      </c>
      <c r="G70" s="41">
        <f>G69</f>
        <v>31.483230483692999</v>
      </c>
      <c r="H70" s="41">
        <f>SUM(D70:G70)</f>
        <v>355.64779777735498</v>
      </c>
    </row>
    <row r="71" spans="1:8">
      <c r="A71" s="2"/>
      <c r="B71" s="33"/>
      <c r="C71" s="33" t="s">
        <v>90</v>
      </c>
      <c r="D71" s="41">
        <f>D70+D67</f>
        <v>4936.2117266839796</v>
      </c>
      <c r="E71" s="41">
        <f>E70+E67</f>
        <v>6193.4384170650801</v>
      </c>
      <c r="F71" s="41">
        <f>F70+F67</f>
        <v>0</v>
      </c>
      <c r="G71" s="41">
        <f>G70+G67</f>
        <v>1080.9242466067899</v>
      </c>
      <c r="H71" s="41">
        <f>SUM(D71:G71)</f>
        <v>12210.5743903559</v>
      </c>
    </row>
    <row r="72" spans="1:8">
      <c r="A72" s="2"/>
      <c r="B72" s="33"/>
      <c r="C72" s="33" t="s">
        <v>91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92</v>
      </c>
      <c r="C73" s="48" t="s">
        <v>93</v>
      </c>
      <c r="D73" s="41">
        <f>D71*20%</f>
        <v>987.24234533679703</v>
      </c>
      <c r="E73" s="41">
        <f>E71*20%</f>
        <v>1238.6876834130201</v>
      </c>
      <c r="F73" s="41">
        <f>F71*20%</f>
        <v>0</v>
      </c>
      <c r="G73" s="41">
        <f>G71*20%</f>
        <v>216.184849321359</v>
      </c>
      <c r="H73" s="41">
        <f>SUM(D73:G73)</f>
        <v>2442.1148780711701</v>
      </c>
    </row>
    <row r="74" spans="1:8">
      <c r="A74" s="2"/>
      <c r="B74" s="33"/>
      <c r="C74" s="33" t="s">
        <v>94</v>
      </c>
      <c r="D74" s="41">
        <f>D73</f>
        <v>987.24234533679703</v>
      </c>
      <c r="E74" s="41">
        <f>E73</f>
        <v>1238.6876834130201</v>
      </c>
      <c r="F74" s="41">
        <f>F73</f>
        <v>0</v>
      </c>
      <c r="G74" s="41">
        <f>G73</f>
        <v>216.184849321359</v>
      </c>
      <c r="H74" s="41">
        <f>SUM(D74:G74)</f>
        <v>2442.1148780711701</v>
      </c>
    </row>
    <row r="75" spans="1:8">
      <c r="A75" s="2"/>
      <c r="B75" s="33"/>
      <c r="C75" s="33" t="s">
        <v>95</v>
      </c>
      <c r="D75" s="41">
        <f>D74+D71</f>
        <v>5923.4540720207797</v>
      </c>
      <c r="E75" s="41">
        <f>E74+E71</f>
        <v>7432.1261004780999</v>
      </c>
      <c r="F75" s="41">
        <f>F74+F71</f>
        <v>0</v>
      </c>
      <c r="G75" s="41">
        <f>G74+G71</f>
        <v>1297.1090959281501</v>
      </c>
      <c r="H75" s="41">
        <f>SUM(D75:G75)</f>
        <v>14652.689268427001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7" t="s">
        <v>169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40</v>
      </c>
      <c r="D13" s="32">
        <v>4578.2321223600002</v>
      </c>
      <c r="E13" s="32">
        <v>69.654546702933999</v>
      </c>
      <c r="F13" s="32">
        <v>0</v>
      </c>
      <c r="G13" s="32">
        <v>0</v>
      </c>
      <c r="H13" s="32">
        <v>4647.8866690629002</v>
      </c>
      <c r="J13" s="20"/>
    </row>
    <row r="14" spans="1:14">
      <c r="A14" s="2"/>
      <c r="B14" s="33"/>
      <c r="C14" s="33" t="s">
        <v>103</v>
      </c>
      <c r="D14" s="32">
        <v>4578.2321223600002</v>
      </c>
      <c r="E14" s="32">
        <v>69.654546702933999</v>
      </c>
      <c r="F14" s="32">
        <v>0</v>
      </c>
      <c r="G14" s="32">
        <v>0</v>
      </c>
      <c r="H14" s="32">
        <v>4647.8866690629002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7" t="s">
        <v>170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0</v>
      </c>
      <c r="E13" s="32">
        <v>0</v>
      </c>
      <c r="F13" s="32">
        <v>0</v>
      </c>
      <c r="G13" s="32">
        <v>52.013894932896001</v>
      </c>
      <c r="H13" s="32">
        <v>52.013894932896001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52.013894932896001</v>
      </c>
      <c r="H14" s="32">
        <v>52.013894932896001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7" t="s">
        <v>171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108</v>
      </c>
      <c r="D13" s="32">
        <v>0</v>
      </c>
      <c r="E13" s="32">
        <v>0</v>
      </c>
      <c r="F13" s="32">
        <v>0</v>
      </c>
      <c r="G13" s="32">
        <v>327.54183159190001</v>
      </c>
      <c r="H13" s="32">
        <v>327.54183159190001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327.54183159190001</v>
      </c>
      <c r="H14" s="32">
        <v>327.54183159190001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7" t="s">
        <v>172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0.72624999999999995</v>
      </c>
      <c r="E13" s="32">
        <v>5675.54</v>
      </c>
      <c r="F13" s="32">
        <v>0</v>
      </c>
      <c r="G13" s="32">
        <v>0</v>
      </c>
      <c r="H13" s="32">
        <v>5676.2662499999997</v>
      </c>
      <c r="J13" s="20"/>
    </row>
    <row r="14" spans="1:14">
      <c r="A14" s="2"/>
      <c r="B14" s="33"/>
      <c r="C14" s="33" t="s">
        <v>103</v>
      </c>
      <c r="D14" s="32">
        <v>0.72624999999999995</v>
      </c>
      <c r="E14" s="32">
        <v>5675.54</v>
      </c>
      <c r="F14" s="32">
        <v>0</v>
      </c>
      <c r="G14" s="32">
        <v>0</v>
      </c>
      <c r="H14" s="32">
        <v>5676.2662499999997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7" t="s">
        <v>173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0</v>
      </c>
      <c r="E13" s="32">
        <v>0</v>
      </c>
      <c r="F13" s="32">
        <v>0</v>
      </c>
      <c r="G13" s="32">
        <v>325.15249999999997</v>
      </c>
      <c r="H13" s="32">
        <v>325.15249999999997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325.15249999999997</v>
      </c>
      <c r="H14" s="32">
        <v>325.15249999999997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7" t="s">
        <v>174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101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108</v>
      </c>
      <c r="D13" s="32">
        <v>0</v>
      </c>
      <c r="E13" s="32">
        <v>0</v>
      </c>
      <c r="F13" s="32">
        <v>0</v>
      </c>
      <c r="G13" s="32">
        <v>116.92625</v>
      </c>
      <c r="H13" s="32">
        <v>116.92625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116.92625</v>
      </c>
      <c r="H14" s="32">
        <v>116.92625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topLeftCell="A26" zoomScale="55" zoomScaleNormal="55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119</v>
      </c>
      <c r="B1" s="10" t="s">
        <v>120</v>
      </c>
      <c r="C1" s="10" t="s">
        <v>121</v>
      </c>
      <c r="D1" s="10" t="s">
        <v>122</v>
      </c>
      <c r="E1" s="10" t="s">
        <v>123</v>
      </c>
      <c r="F1" s="10" t="s">
        <v>124</v>
      </c>
      <c r="G1" s="10" t="s">
        <v>125</v>
      </c>
      <c r="H1" s="10" t="s">
        <v>126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100</v>
      </c>
      <c r="B3" s="99"/>
      <c r="C3" s="11"/>
      <c r="D3" s="12">
        <v>4699.9005639958004</v>
      </c>
      <c r="E3" s="13"/>
      <c r="F3" s="13"/>
      <c r="G3" s="13"/>
      <c r="H3" s="14"/>
    </row>
    <row r="4" spans="1:8">
      <c r="A4" s="92" t="s">
        <v>127</v>
      </c>
      <c r="B4" s="15" t="s">
        <v>128</v>
      </c>
      <c r="C4" s="11"/>
      <c r="D4" s="12">
        <v>4578.2321223600002</v>
      </c>
      <c r="E4" s="13"/>
      <c r="F4" s="13"/>
      <c r="G4" s="13"/>
      <c r="H4" s="14"/>
    </row>
    <row r="5" spans="1:8">
      <c r="A5" s="92"/>
      <c r="B5" s="15" t="s">
        <v>129</v>
      </c>
      <c r="C5" s="10"/>
      <c r="D5" s="12">
        <v>69.654546702933999</v>
      </c>
      <c r="E5" s="13"/>
      <c r="F5" s="13"/>
      <c r="G5" s="13"/>
      <c r="H5" s="16"/>
    </row>
    <row r="6" spans="1:8">
      <c r="A6" s="93"/>
      <c r="B6" s="15" t="s">
        <v>130</v>
      </c>
      <c r="C6" s="10"/>
      <c r="D6" s="12">
        <v>0</v>
      </c>
      <c r="E6" s="13"/>
      <c r="F6" s="13"/>
      <c r="G6" s="13"/>
      <c r="H6" s="16"/>
    </row>
    <row r="7" spans="1:8">
      <c r="A7" s="93"/>
      <c r="B7" s="15" t="s">
        <v>131</v>
      </c>
      <c r="C7" s="10"/>
      <c r="D7" s="12">
        <v>0</v>
      </c>
      <c r="E7" s="13"/>
      <c r="F7" s="13"/>
      <c r="G7" s="13"/>
      <c r="H7" s="16"/>
    </row>
    <row r="8" spans="1:8">
      <c r="A8" s="96" t="s">
        <v>40</v>
      </c>
      <c r="B8" s="97"/>
      <c r="C8" s="92" t="s">
        <v>40</v>
      </c>
      <c r="D8" s="17">
        <v>4647.8866690629002</v>
      </c>
      <c r="E8" s="13">
        <v>1.3</v>
      </c>
      <c r="F8" s="13" t="s">
        <v>132</v>
      </c>
      <c r="G8" s="17">
        <v>3575.2974377406999</v>
      </c>
      <c r="H8" s="16"/>
    </row>
    <row r="9" spans="1:8">
      <c r="A9" s="95">
        <v>1</v>
      </c>
      <c r="B9" s="15" t="s">
        <v>128</v>
      </c>
      <c r="C9" s="92"/>
      <c r="D9" s="17">
        <v>4578.2321223600002</v>
      </c>
      <c r="E9" s="13"/>
      <c r="F9" s="13"/>
      <c r="G9" s="13"/>
      <c r="H9" s="93" t="s">
        <v>133</v>
      </c>
    </row>
    <row r="10" spans="1:8">
      <c r="A10" s="92"/>
      <c r="B10" s="15" t="s">
        <v>129</v>
      </c>
      <c r="C10" s="92"/>
      <c r="D10" s="17">
        <v>69.654546702933999</v>
      </c>
      <c r="E10" s="13"/>
      <c r="F10" s="13"/>
      <c r="G10" s="13"/>
      <c r="H10" s="93"/>
    </row>
    <row r="11" spans="1:8">
      <c r="A11" s="92"/>
      <c r="B11" s="15" t="s">
        <v>130</v>
      </c>
      <c r="C11" s="92"/>
      <c r="D11" s="17">
        <v>0</v>
      </c>
      <c r="E11" s="13"/>
      <c r="F11" s="13"/>
      <c r="G11" s="13"/>
      <c r="H11" s="93"/>
    </row>
    <row r="12" spans="1:8">
      <c r="A12" s="92"/>
      <c r="B12" s="15" t="s">
        <v>131</v>
      </c>
      <c r="C12" s="92"/>
      <c r="D12" s="17">
        <v>0</v>
      </c>
      <c r="E12" s="13"/>
      <c r="F12" s="13"/>
      <c r="G12" s="13"/>
      <c r="H12" s="93"/>
    </row>
    <row r="13" spans="1:8">
      <c r="A13" s="92" t="s">
        <v>134</v>
      </c>
      <c r="B13" s="15" t="s">
        <v>128</v>
      </c>
      <c r="C13" s="10"/>
      <c r="D13" s="12">
        <v>4578.2321223600002</v>
      </c>
      <c r="E13" s="13"/>
      <c r="F13" s="13"/>
      <c r="G13" s="13"/>
      <c r="H13" s="16"/>
    </row>
    <row r="14" spans="1:8">
      <c r="A14" s="92"/>
      <c r="B14" s="15" t="s">
        <v>129</v>
      </c>
      <c r="C14" s="10"/>
      <c r="D14" s="12">
        <v>69.654546702933999</v>
      </c>
      <c r="E14" s="13"/>
      <c r="F14" s="13"/>
      <c r="G14" s="13"/>
      <c r="H14" s="16"/>
    </row>
    <row r="15" spans="1:8">
      <c r="A15" s="92"/>
      <c r="B15" s="15" t="s">
        <v>130</v>
      </c>
      <c r="C15" s="10"/>
      <c r="D15" s="12">
        <v>0</v>
      </c>
      <c r="E15" s="13"/>
      <c r="F15" s="13"/>
      <c r="G15" s="13"/>
      <c r="H15" s="16"/>
    </row>
    <row r="16" spans="1:8">
      <c r="A16" s="92"/>
      <c r="B16" s="15" t="s">
        <v>131</v>
      </c>
      <c r="C16" s="10"/>
      <c r="D16" s="12">
        <v>52.013894932896001</v>
      </c>
      <c r="E16" s="13"/>
      <c r="F16" s="13"/>
      <c r="G16" s="13"/>
      <c r="H16" s="16"/>
    </row>
    <row r="17" spans="1:8">
      <c r="A17" s="96" t="s">
        <v>106</v>
      </c>
      <c r="B17" s="97"/>
      <c r="C17" s="92" t="s">
        <v>40</v>
      </c>
      <c r="D17" s="17">
        <v>52.013894932896001</v>
      </c>
      <c r="E17" s="13">
        <v>1.3</v>
      </c>
      <c r="F17" s="13" t="s">
        <v>132</v>
      </c>
      <c r="G17" s="17">
        <v>40.01068840992</v>
      </c>
      <c r="H17" s="16"/>
    </row>
    <row r="18" spans="1:8">
      <c r="A18" s="95">
        <v>1</v>
      </c>
      <c r="B18" s="15" t="s">
        <v>128</v>
      </c>
      <c r="C18" s="92"/>
      <c r="D18" s="17">
        <v>0</v>
      </c>
      <c r="E18" s="13"/>
      <c r="F18" s="13"/>
      <c r="G18" s="13"/>
      <c r="H18" s="93" t="s">
        <v>133</v>
      </c>
    </row>
    <row r="19" spans="1:8">
      <c r="A19" s="92"/>
      <c r="B19" s="15" t="s">
        <v>129</v>
      </c>
      <c r="C19" s="92"/>
      <c r="D19" s="17">
        <v>0</v>
      </c>
      <c r="E19" s="13"/>
      <c r="F19" s="13"/>
      <c r="G19" s="13"/>
      <c r="H19" s="93"/>
    </row>
    <row r="20" spans="1:8">
      <c r="A20" s="92"/>
      <c r="B20" s="15" t="s">
        <v>130</v>
      </c>
      <c r="C20" s="92"/>
      <c r="D20" s="17">
        <v>0</v>
      </c>
      <c r="E20" s="13"/>
      <c r="F20" s="13"/>
      <c r="G20" s="13"/>
      <c r="H20" s="93"/>
    </row>
    <row r="21" spans="1:8">
      <c r="A21" s="92"/>
      <c r="B21" s="15" t="s">
        <v>131</v>
      </c>
      <c r="C21" s="92"/>
      <c r="D21" s="17">
        <v>52.013894932896001</v>
      </c>
      <c r="E21" s="13"/>
      <c r="F21" s="13"/>
      <c r="G21" s="13"/>
      <c r="H21" s="93"/>
    </row>
    <row r="22" spans="1:8" ht="24.6">
      <c r="A22" s="98" t="s">
        <v>108</v>
      </c>
      <c r="B22" s="99"/>
      <c r="C22" s="10"/>
      <c r="D22" s="12">
        <v>444.46808159189999</v>
      </c>
      <c r="E22" s="13"/>
      <c r="F22" s="13"/>
      <c r="G22" s="13"/>
      <c r="H22" s="16"/>
    </row>
    <row r="23" spans="1:8">
      <c r="A23" s="92" t="s">
        <v>135</v>
      </c>
      <c r="B23" s="15" t="s">
        <v>128</v>
      </c>
      <c r="C23" s="10"/>
      <c r="D23" s="12">
        <v>0</v>
      </c>
      <c r="E23" s="13"/>
      <c r="F23" s="13"/>
      <c r="G23" s="13"/>
      <c r="H23" s="16"/>
    </row>
    <row r="24" spans="1:8">
      <c r="A24" s="92"/>
      <c r="B24" s="15" t="s">
        <v>129</v>
      </c>
      <c r="C24" s="10"/>
      <c r="D24" s="12">
        <v>0</v>
      </c>
      <c r="E24" s="13"/>
      <c r="F24" s="13"/>
      <c r="G24" s="13"/>
      <c r="H24" s="16"/>
    </row>
    <row r="25" spans="1:8">
      <c r="A25" s="92"/>
      <c r="B25" s="15" t="s">
        <v>130</v>
      </c>
      <c r="C25" s="10"/>
      <c r="D25" s="12">
        <v>0</v>
      </c>
      <c r="E25" s="13"/>
      <c r="F25" s="13"/>
      <c r="G25" s="13"/>
      <c r="H25" s="16"/>
    </row>
    <row r="26" spans="1:8">
      <c r="A26" s="92"/>
      <c r="B26" s="15" t="s">
        <v>131</v>
      </c>
      <c r="C26" s="10"/>
      <c r="D26" s="12">
        <v>327.54183159190001</v>
      </c>
      <c r="E26" s="13"/>
      <c r="F26" s="13"/>
      <c r="G26" s="13"/>
      <c r="H26" s="16"/>
    </row>
    <row r="27" spans="1:8">
      <c r="A27" s="96" t="s">
        <v>108</v>
      </c>
      <c r="B27" s="97"/>
      <c r="C27" s="92" t="s">
        <v>40</v>
      </c>
      <c r="D27" s="17">
        <v>327.54183159190001</v>
      </c>
      <c r="E27" s="13">
        <v>1.3</v>
      </c>
      <c r="F27" s="13" t="s">
        <v>132</v>
      </c>
      <c r="G27" s="17">
        <v>251.95525507068999</v>
      </c>
      <c r="H27" s="16"/>
    </row>
    <row r="28" spans="1:8">
      <c r="A28" s="95">
        <v>1</v>
      </c>
      <c r="B28" s="15" t="s">
        <v>128</v>
      </c>
      <c r="C28" s="92"/>
      <c r="D28" s="17">
        <v>0</v>
      </c>
      <c r="E28" s="13"/>
      <c r="F28" s="13"/>
      <c r="G28" s="13"/>
      <c r="H28" s="93" t="s">
        <v>133</v>
      </c>
    </row>
    <row r="29" spans="1:8">
      <c r="A29" s="92"/>
      <c r="B29" s="15" t="s">
        <v>129</v>
      </c>
      <c r="C29" s="92"/>
      <c r="D29" s="17">
        <v>0</v>
      </c>
      <c r="E29" s="13"/>
      <c r="F29" s="13"/>
      <c r="G29" s="13"/>
      <c r="H29" s="93"/>
    </row>
    <row r="30" spans="1:8">
      <c r="A30" s="92"/>
      <c r="B30" s="15" t="s">
        <v>130</v>
      </c>
      <c r="C30" s="92"/>
      <c r="D30" s="17">
        <v>0</v>
      </c>
      <c r="E30" s="13"/>
      <c r="F30" s="13"/>
      <c r="G30" s="13"/>
      <c r="H30" s="93"/>
    </row>
    <row r="31" spans="1:8">
      <c r="A31" s="92"/>
      <c r="B31" s="15" t="s">
        <v>131</v>
      </c>
      <c r="C31" s="92"/>
      <c r="D31" s="17">
        <v>327.54183159190001</v>
      </c>
      <c r="E31" s="13"/>
      <c r="F31" s="13"/>
      <c r="G31" s="13"/>
      <c r="H31" s="93"/>
    </row>
    <row r="32" spans="1:8">
      <c r="A32" s="92" t="s">
        <v>136</v>
      </c>
      <c r="B32" s="15" t="s">
        <v>128</v>
      </c>
      <c r="C32" s="10"/>
      <c r="D32" s="12">
        <v>0</v>
      </c>
      <c r="E32" s="13"/>
      <c r="F32" s="13"/>
      <c r="G32" s="13"/>
      <c r="H32" s="16"/>
    </row>
    <row r="33" spans="1:8">
      <c r="A33" s="92"/>
      <c r="B33" s="15" t="s">
        <v>129</v>
      </c>
      <c r="C33" s="10"/>
      <c r="D33" s="12">
        <v>0</v>
      </c>
      <c r="E33" s="13"/>
      <c r="F33" s="13"/>
      <c r="G33" s="13"/>
      <c r="H33" s="16"/>
    </row>
    <row r="34" spans="1:8">
      <c r="A34" s="92"/>
      <c r="B34" s="15" t="s">
        <v>130</v>
      </c>
      <c r="C34" s="10"/>
      <c r="D34" s="12">
        <v>0</v>
      </c>
      <c r="E34" s="13"/>
      <c r="F34" s="13"/>
      <c r="G34" s="13"/>
      <c r="H34" s="16"/>
    </row>
    <row r="35" spans="1:8">
      <c r="A35" s="92"/>
      <c r="B35" s="15" t="s">
        <v>131</v>
      </c>
      <c r="C35" s="10"/>
      <c r="D35" s="12">
        <v>444.46808159189999</v>
      </c>
      <c r="E35" s="13"/>
      <c r="F35" s="13"/>
      <c r="G35" s="13"/>
      <c r="H35" s="16"/>
    </row>
    <row r="36" spans="1:8">
      <c r="A36" s="96" t="s">
        <v>108</v>
      </c>
      <c r="B36" s="97"/>
      <c r="C36" s="92" t="s">
        <v>137</v>
      </c>
      <c r="D36" s="17">
        <v>116.92625</v>
      </c>
      <c r="E36" s="13">
        <v>83</v>
      </c>
      <c r="F36" s="13" t="s">
        <v>138</v>
      </c>
      <c r="G36" s="17">
        <v>1.4087499999999999</v>
      </c>
      <c r="H36" s="16"/>
    </row>
    <row r="37" spans="1:8">
      <c r="A37" s="95">
        <v>1</v>
      </c>
      <c r="B37" s="15" t="s">
        <v>128</v>
      </c>
      <c r="C37" s="92"/>
      <c r="D37" s="17">
        <v>0</v>
      </c>
      <c r="E37" s="13"/>
      <c r="F37" s="13"/>
      <c r="G37" s="13"/>
      <c r="H37" s="93" t="s">
        <v>139</v>
      </c>
    </row>
    <row r="38" spans="1:8">
      <c r="A38" s="92"/>
      <c r="B38" s="15" t="s">
        <v>129</v>
      </c>
      <c r="C38" s="92"/>
      <c r="D38" s="17">
        <v>0</v>
      </c>
      <c r="E38" s="13"/>
      <c r="F38" s="13"/>
      <c r="G38" s="13"/>
      <c r="H38" s="93"/>
    </row>
    <row r="39" spans="1:8">
      <c r="A39" s="92"/>
      <c r="B39" s="15" t="s">
        <v>130</v>
      </c>
      <c r="C39" s="92"/>
      <c r="D39" s="17">
        <v>0</v>
      </c>
      <c r="E39" s="13"/>
      <c r="F39" s="13"/>
      <c r="G39" s="13"/>
      <c r="H39" s="93"/>
    </row>
    <row r="40" spans="1:8">
      <c r="A40" s="92"/>
      <c r="B40" s="15" t="s">
        <v>131</v>
      </c>
      <c r="C40" s="92"/>
      <c r="D40" s="17">
        <v>116.92625</v>
      </c>
      <c r="E40" s="13"/>
      <c r="F40" s="13"/>
      <c r="G40" s="13"/>
      <c r="H40" s="93"/>
    </row>
    <row r="41" spans="1:8" ht="24.6">
      <c r="A41" s="98" t="s">
        <v>111</v>
      </c>
      <c r="B41" s="99"/>
      <c r="C41" s="10"/>
      <c r="D41" s="12">
        <v>5676.2662499999997</v>
      </c>
      <c r="E41" s="13"/>
      <c r="F41" s="13"/>
      <c r="G41" s="13"/>
      <c r="H41" s="16"/>
    </row>
    <row r="42" spans="1:8">
      <c r="A42" s="92" t="s">
        <v>140</v>
      </c>
      <c r="B42" s="15" t="s">
        <v>128</v>
      </c>
      <c r="C42" s="10"/>
      <c r="D42" s="12">
        <v>0.72624999999999995</v>
      </c>
      <c r="E42" s="13"/>
      <c r="F42" s="13"/>
      <c r="G42" s="13"/>
      <c r="H42" s="16"/>
    </row>
    <row r="43" spans="1:8">
      <c r="A43" s="92"/>
      <c r="B43" s="15" t="s">
        <v>129</v>
      </c>
      <c r="C43" s="10"/>
      <c r="D43" s="12">
        <v>5675.54</v>
      </c>
      <c r="E43" s="13"/>
      <c r="F43" s="13"/>
      <c r="G43" s="13"/>
      <c r="H43" s="16"/>
    </row>
    <row r="44" spans="1:8">
      <c r="A44" s="92"/>
      <c r="B44" s="15" t="s">
        <v>130</v>
      </c>
      <c r="C44" s="10"/>
      <c r="D44" s="12">
        <v>0</v>
      </c>
      <c r="E44" s="13"/>
      <c r="F44" s="13"/>
      <c r="G44" s="13"/>
      <c r="H44" s="16"/>
    </row>
    <row r="45" spans="1:8">
      <c r="A45" s="92"/>
      <c r="B45" s="15" t="s">
        <v>131</v>
      </c>
      <c r="C45" s="10"/>
      <c r="D45" s="12">
        <v>0</v>
      </c>
      <c r="E45" s="13"/>
      <c r="F45" s="13"/>
      <c r="G45" s="13"/>
      <c r="H45" s="16"/>
    </row>
    <row r="46" spans="1:8">
      <c r="A46" s="96" t="s">
        <v>113</v>
      </c>
      <c r="B46" s="97"/>
      <c r="C46" s="92" t="s">
        <v>137</v>
      </c>
      <c r="D46" s="17">
        <v>5676.2662499999997</v>
      </c>
      <c r="E46" s="13">
        <v>83</v>
      </c>
      <c r="F46" s="13" t="s">
        <v>138</v>
      </c>
      <c r="G46" s="17">
        <v>68.388750000000002</v>
      </c>
      <c r="H46" s="16"/>
    </row>
    <row r="47" spans="1:8">
      <c r="A47" s="95">
        <v>1</v>
      </c>
      <c r="B47" s="15" t="s">
        <v>128</v>
      </c>
      <c r="C47" s="92"/>
      <c r="D47" s="17">
        <v>0.72624999999999995</v>
      </c>
      <c r="E47" s="13"/>
      <c r="F47" s="13"/>
      <c r="G47" s="13"/>
      <c r="H47" s="93" t="s">
        <v>139</v>
      </c>
    </row>
    <row r="48" spans="1:8">
      <c r="A48" s="92"/>
      <c r="B48" s="15" t="s">
        <v>129</v>
      </c>
      <c r="C48" s="92"/>
      <c r="D48" s="17">
        <v>5675.54</v>
      </c>
      <c r="E48" s="13"/>
      <c r="F48" s="13"/>
      <c r="G48" s="13"/>
      <c r="H48" s="93"/>
    </row>
    <row r="49" spans="1:8">
      <c r="A49" s="92"/>
      <c r="B49" s="15" t="s">
        <v>130</v>
      </c>
      <c r="C49" s="92"/>
      <c r="D49" s="17">
        <v>0</v>
      </c>
      <c r="E49" s="13"/>
      <c r="F49" s="13"/>
      <c r="G49" s="13"/>
      <c r="H49" s="93"/>
    </row>
    <row r="50" spans="1:8">
      <c r="A50" s="92"/>
      <c r="B50" s="15" t="s">
        <v>131</v>
      </c>
      <c r="C50" s="92"/>
      <c r="D50" s="17">
        <v>0</v>
      </c>
      <c r="E50" s="13"/>
      <c r="F50" s="13"/>
      <c r="G50" s="13"/>
      <c r="H50" s="93"/>
    </row>
    <row r="51" spans="1:8" ht="24.6">
      <c r="A51" s="98" t="s">
        <v>115</v>
      </c>
      <c r="B51" s="99"/>
      <c r="C51" s="10"/>
      <c r="D51" s="12">
        <v>325.15249999999997</v>
      </c>
      <c r="E51" s="13"/>
      <c r="F51" s="13"/>
      <c r="G51" s="13"/>
      <c r="H51" s="16"/>
    </row>
    <row r="52" spans="1:8">
      <c r="A52" s="92" t="s">
        <v>141</v>
      </c>
      <c r="B52" s="15" t="s">
        <v>128</v>
      </c>
      <c r="C52" s="10"/>
      <c r="D52" s="12">
        <v>0</v>
      </c>
      <c r="E52" s="13"/>
      <c r="F52" s="13"/>
      <c r="G52" s="13"/>
      <c r="H52" s="16"/>
    </row>
    <row r="53" spans="1:8">
      <c r="A53" s="92"/>
      <c r="B53" s="15" t="s">
        <v>129</v>
      </c>
      <c r="C53" s="10"/>
      <c r="D53" s="12">
        <v>0</v>
      </c>
      <c r="E53" s="13"/>
      <c r="F53" s="13"/>
      <c r="G53" s="13"/>
      <c r="H53" s="16"/>
    </row>
    <row r="54" spans="1:8">
      <c r="A54" s="92"/>
      <c r="B54" s="15" t="s">
        <v>130</v>
      </c>
      <c r="C54" s="10"/>
      <c r="D54" s="12">
        <v>0</v>
      </c>
      <c r="E54" s="13"/>
      <c r="F54" s="13"/>
      <c r="G54" s="13"/>
      <c r="H54" s="16"/>
    </row>
    <row r="55" spans="1:8">
      <c r="A55" s="92"/>
      <c r="B55" s="15" t="s">
        <v>131</v>
      </c>
      <c r="C55" s="10"/>
      <c r="D55" s="12">
        <v>325.15249999999997</v>
      </c>
      <c r="E55" s="13"/>
      <c r="F55" s="13"/>
      <c r="G55" s="13"/>
      <c r="H55" s="16"/>
    </row>
    <row r="56" spans="1:8">
      <c r="A56" s="96" t="s">
        <v>117</v>
      </c>
      <c r="B56" s="97"/>
      <c r="C56" s="92" t="s">
        <v>137</v>
      </c>
      <c r="D56" s="17">
        <v>325.15249999999997</v>
      </c>
      <c r="E56" s="13">
        <v>83</v>
      </c>
      <c r="F56" s="13" t="s">
        <v>138</v>
      </c>
      <c r="G56" s="17">
        <v>3.9175</v>
      </c>
      <c r="H56" s="16"/>
    </row>
    <row r="57" spans="1:8">
      <c r="A57" s="95">
        <v>1</v>
      </c>
      <c r="B57" s="15" t="s">
        <v>128</v>
      </c>
      <c r="C57" s="92"/>
      <c r="D57" s="17">
        <v>0</v>
      </c>
      <c r="E57" s="13"/>
      <c r="F57" s="13"/>
      <c r="G57" s="13"/>
      <c r="H57" s="93" t="s">
        <v>139</v>
      </c>
    </row>
    <row r="58" spans="1:8">
      <c r="A58" s="92"/>
      <c r="B58" s="15" t="s">
        <v>129</v>
      </c>
      <c r="C58" s="92"/>
      <c r="D58" s="17">
        <v>0</v>
      </c>
      <c r="E58" s="13"/>
      <c r="F58" s="13"/>
      <c r="G58" s="13"/>
      <c r="H58" s="93"/>
    </row>
    <row r="59" spans="1:8">
      <c r="A59" s="92"/>
      <c r="B59" s="15" t="s">
        <v>130</v>
      </c>
      <c r="C59" s="92"/>
      <c r="D59" s="17">
        <v>0</v>
      </c>
      <c r="E59" s="13"/>
      <c r="F59" s="13"/>
      <c r="G59" s="13"/>
      <c r="H59" s="93"/>
    </row>
    <row r="60" spans="1:8">
      <c r="A60" s="92"/>
      <c r="B60" s="15" t="s">
        <v>131</v>
      </c>
      <c r="C60" s="92"/>
      <c r="D60" s="17">
        <v>325.15249999999997</v>
      </c>
      <c r="E60" s="13"/>
      <c r="F60" s="13"/>
      <c r="G60" s="13"/>
      <c r="H60" s="93"/>
    </row>
    <row r="61" spans="1:8">
      <c r="A61" s="18"/>
      <c r="C61" s="18"/>
      <c r="D61" s="7"/>
      <c r="E61" s="7"/>
      <c r="F61" s="7"/>
      <c r="G61" s="7"/>
      <c r="H61" s="19"/>
    </row>
    <row r="63" spans="1:8">
      <c r="A63" s="94" t="s">
        <v>142</v>
      </c>
      <c r="B63" s="94"/>
      <c r="C63" s="94"/>
      <c r="D63" s="94"/>
      <c r="E63" s="94"/>
      <c r="F63" s="94"/>
      <c r="G63" s="94"/>
      <c r="H63" s="94"/>
    </row>
    <row r="64" spans="1:8">
      <c r="A64" s="94" t="s">
        <v>143</v>
      </c>
      <c r="B64" s="94"/>
      <c r="C64" s="94"/>
      <c r="D64" s="94"/>
      <c r="E64" s="94"/>
      <c r="F64" s="94"/>
      <c r="G64" s="94"/>
      <c r="H64" s="94"/>
    </row>
  </sheetData>
  <mergeCells count="36">
    <mergeCell ref="A3:B3"/>
    <mergeCell ref="A8:B8"/>
    <mergeCell ref="A17:B17"/>
    <mergeCell ref="A22:B22"/>
    <mergeCell ref="A27:B27"/>
    <mergeCell ref="A36:B36"/>
    <mergeCell ref="A41:B41"/>
    <mergeCell ref="A46:B46"/>
    <mergeCell ref="A51:B51"/>
    <mergeCell ref="A56:B56"/>
    <mergeCell ref="A63:H63"/>
    <mergeCell ref="A64:H6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C8:C12"/>
    <mergeCell ref="C17:C21"/>
    <mergeCell ref="C27:C31"/>
    <mergeCell ref="C36:C40"/>
    <mergeCell ref="C46:C50"/>
    <mergeCell ref="C56:C60"/>
    <mergeCell ref="H9:H12"/>
    <mergeCell ref="H18:H21"/>
    <mergeCell ref="H28:H31"/>
    <mergeCell ref="H37:H40"/>
    <mergeCell ref="H47:H50"/>
    <mergeCell ref="H57:H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CC5BF6929BAC48C894EE2A3B6CDF7ADF_12</vt:lpwstr>
  </property>
  <property fmtid="{D5CDD505-2E9C-101B-9397-08002B2CF9AE}" pid="3" name="KSOProductBuildVer">
    <vt:lpwstr>1049-12.2.0.20795</vt:lpwstr>
  </property>
</Properties>
</file>